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12C6BB14-83F9-4371-B055-0E8C23642441}" xr6:coauthVersionLast="47" xr6:coauthVersionMax="47" xr10:uidLastSave="{00000000-0000-0000-0000-000000000000}"/>
  <bookViews>
    <workbookView xWindow="29145" yWindow="375" windowWidth="21585" windowHeight="11385" tabRatio="833" xr2:uid="{00000000-000D-0000-FFFF-FFFF00000000}"/>
  </bookViews>
  <sheets>
    <sheet name="Przedmiar robót" sheetId="7" r:id="rId1"/>
    <sheet name="Kosztorys ofertowy" sheetId="8" r:id="rId2"/>
  </sheets>
  <definedNames>
    <definedName name="_xlnm.Print_Area" localSheetId="1">'Kosztorys ofertowy'!$A$1:$G$47</definedName>
    <definedName name="_xlnm.Print_Area" localSheetId="0">'Przedmiar robót'!$A$1:$F$28</definedName>
  </definedNames>
  <calcPr calcId="191029"/>
</workbook>
</file>

<file path=xl/calcChain.xml><?xml version="1.0" encoding="utf-8"?>
<calcChain xmlns="http://schemas.openxmlformats.org/spreadsheetml/2006/main">
  <c r="B44" i="8" l="1"/>
  <c r="B43" i="8"/>
  <c r="B42" i="8"/>
  <c r="E30" i="8"/>
  <c r="G30" i="8" s="1"/>
  <c r="E29" i="8"/>
  <c r="G29" i="8" s="1"/>
  <c r="E28" i="8"/>
  <c r="G28" i="8" s="1"/>
  <c r="E27" i="8"/>
  <c r="G27" i="8" s="1"/>
  <c r="E25" i="8"/>
  <c r="G25" i="8" s="1"/>
  <c r="G43" i="8" s="1"/>
  <c r="E23" i="8"/>
  <c r="G23" i="8" s="1"/>
  <c r="E22" i="8"/>
  <c r="G22" i="8" s="1"/>
  <c r="E21" i="8"/>
  <c r="G21" i="8" s="1"/>
  <c r="E20" i="8"/>
  <c r="G20" i="8" s="1"/>
  <c r="E19" i="8"/>
  <c r="G19" i="8" s="1"/>
  <c r="E18" i="8"/>
  <c r="G18" i="8" s="1"/>
  <c r="E17" i="8"/>
  <c r="G17" i="8" s="1"/>
  <c r="E16" i="8"/>
  <c r="G16" i="8" s="1"/>
  <c r="E14" i="8"/>
  <c r="G14" i="8" s="1"/>
  <c r="E13" i="8"/>
  <c r="G13" i="8" s="1"/>
  <c r="E12" i="8"/>
  <c r="G12" i="8" s="1"/>
  <c r="E11" i="8"/>
  <c r="G11" i="8" s="1"/>
  <c r="G42" i="8" l="1"/>
  <c r="G41" i="8"/>
  <c r="G44" i="8"/>
  <c r="G31" i="8"/>
  <c r="G32" i="8" l="1"/>
  <c r="G33" i="8" s="1"/>
  <c r="B41" i="8" l="1"/>
  <c r="G45" i="8" l="1"/>
  <c r="G46" i="8" s="1"/>
  <c r="G47" i="8" l="1"/>
</calcChain>
</file>

<file path=xl/sharedStrings.xml><?xml version="1.0" encoding="utf-8"?>
<sst xmlns="http://schemas.openxmlformats.org/spreadsheetml/2006/main" count="186" uniqueCount="86">
  <si>
    <t>szt.</t>
  </si>
  <si>
    <t>kpl.</t>
  </si>
  <si>
    <t>Tabela elementów scalonych</t>
  </si>
  <si>
    <t>Kosztorys ofertowy</t>
  </si>
  <si>
    <t>Lp.</t>
  </si>
  <si>
    <t>Podstawa wyceny</t>
  </si>
  <si>
    <t>Opis</t>
  </si>
  <si>
    <t>Jedn. miary</t>
  </si>
  <si>
    <t>Ilość</t>
  </si>
  <si>
    <t>Cena</t>
  </si>
  <si>
    <t>Wartość</t>
  </si>
  <si>
    <t>[zł]</t>
  </si>
  <si>
    <t>[zł] (5 x 6)</t>
  </si>
  <si>
    <t>Wartość robót bez podatku VAT [zł]</t>
  </si>
  <si>
    <t>Podatek VAT 23% [zł]</t>
  </si>
  <si>
    <t>Ogółem wartość robót (brutto) [zł]</t>
  </si>
  <si>
    <t>Element</t>
  </si>
  <si>
    <t>Wartość [zł]</t>
  </si>
  <si>
    <t>Przedmiar robót</t>
  </si>
  <si>
    <t>Obliczenia</t>
  </si>
  <si>
    <t>(miejscowość, data)</t>
  </si>
  <si>
    <t>(Wykonawca)</t>
  </si>
  <si>
    <t>ROBOTY PRZYGOTOWAWCZE</t>
  </si>
  <si>
    <t>D. 01.01.01</t>
  </si>
  <si>
    <t xml:space="preserve">D.01.02.01b </t>
  </si>
  <si>
    <t>1 d.1</t>
  </si>
  <si>
    <t>2 d.1</t>
  </si>
  <si>
    <t>3 d.1</t>
  </si>
  <si>
    <t>4 d.1</t>
  </si>
  <si>
    <t>Obsługa geodezyjna + obmiar powykonawczy geodezyjny (całość)</t>
  </si>
  <si>
    <t>Usunięcie zakrzaczeń w obrębie robót</t>
  </si>
  <si>
    <t>km</t>
  </si>
  <si>
    <t>ha</t>
  </si>
  <si>
    <t>ROBOTY ZIEMNE</t>
  </si>
  <si>
    <t>6 d.2</t>
  </si>
  <si>
    <t>7 d.2</t>
  </si>
  <si>
    <t>8 d.2</t>
  </si>
  <si>
    <t>9 d.2</t>
  </si>
  <si>
    <t>10 d.2</t>
  </si>
  <si>
    <t>11 d.2</t>
  </si>
  <si>
    <t>12 d.2</t>
  </si>
  <si>
    <t xml:space="preserve">D.01.02.02   </t>
  </si>
  <si>
    <t xml:space="preserve">D.02.00.01   </t>
  </si>
  <si>
    <t xml:space="preserve">D.04.01.01   </t>
  </si>
  <si>
    <t>mb</t>
  </si>
  <si>
    <t>ROBOTY KONSTRUKCYJNE</t>
  </si>
  <si>
    <t>D.04.04.04</t>
  </si>
  <si>
    <t>D.05.04.01</t>
  </si>
  <si>
    <t xml:space="preserve">D.03.01.01   </t>
  </si>
  <si>
    <t>Przebudowa odcinka drogi leśnej nr L30/02/92 w leśnictwie Luzino, oddz. 102, długości 847 m</t>
  </si>
  <si>
    <t>Karczowanie pni o średnicy do 30cm wraz z załadunkiem i odwozem do 1km</t>
  </si>
  <si>
    <t>Karczowanie pni o średnicy powyżej 30cm wraz z załadunkiem i odwozem do 1km</t>
  </si>
  <si>
    <t>150+280+120+80+75+225+150+600+320+365+160+280+450+80= 3335</t>
  </si>
  <si>
    <t>5 d.2</t>
  </si>
  <si>
    <t>Odhumusowanie ziemi urodzajnej / zdjęcie darniny średnio 10-20cm wraz ze zmagazynowaniem wymaganej ilości na hałdzie do późniejszego wykorzystania oraz z rozplantowaniem naddatku wokół prowadzonych robót</t>
  </si>
  <si>
    <t>Wykopy na poszerzeniach  wraz z rozplantowaniem urobku wokół prowadzonych robót na terenie przyległym do drogi (w tym profilowanie skarp/komplet)</t>
  </si>
  <si>
    <t>Wykonanie rowów przydrożnych wraz z profilowaniem.</t>
  </si>
  <si>
    <t>Wykonanie zbiorników/ dołów odstojnikowych na wodę opadową o wymiarze           dna 2*3m i zagęłbieniu do 1,5m (wykop na odkład wraz z profilowaniem)</t>
  </si>
  <si>
    <t>Profilowanie robót ziemnych w gruntach spoistych i niespoistych do 10cm z miejscowym przemieszczeniem urobku i wbudowaniem wraz z zagęszczeniem  (częściowo w nasyp pod drogę a częściowo na teren przyległy)</t>
  </si>
  <si>
    <t>Profilowanie robót ziemnych w gruntach spoistych i niespoistych do ~50cm z miejscowym przemieszczeniem urobku i wbudowaniem wraz z zagęszczeniem  (częściowo w nasyp pod drogę a częściowo na teren przyległy)</t>
  </si>
  <si>
    <t>Profilowanie robót ziemnych w gruntach spoistych i niespoistych do ~100cm z miejscowym przemieszczeniem urobku i wbudowaniem wraz z zagęszczeniem (częściowo w nasyp pod drogę a częściowo na teren przyległy)</t>
  </si>
  <si>
    <t>Obhumusowanie terenów skośnych i płaskich humusem gr. 5-10cm pozyskanym z odhumusowania (POZ 5,d.2) oraz wykonaniem obsiewu mieszanką trawy drogowej</t>
  </si>
  <si>
    <t xml:space="preserve">     D.02.00.01     D.04.01.01   </t>
  </si>
  <si>
    <t xml:space="preserve">     D.06.04.01</t>
  </si>
  <si>
    <t>2790+1548,40+1620,80+2620,25+840= 9 419,45</t>
  </si>
  <si>
    <t>400*2*0,75+60*4*1,5+ 50*3*1+80*3*1,25+ 55*4*1,5+40*4*1,2= 1 932</t>
  </si>
  <si>
    <t>2790+4242,2+1548,4+ 1620,8+1220-3862,4- 1620,50 = 5 938,5</t>
  </si>
  <si>
    <t xml:space="preserve">350+1190+1122,4+1200= 3 862,4 </t>
  </si>
  <si>
    <t>988*2,1+52*4+1620,80+ 1245,40+465= 5 614</t>
  </si>
  <si>
    <t>ROBOTY ODWODNIENIOWE</t>
  </si>
  <si>
    <t>13 d.3</t>
  </si>
  <si>
    <t xml:space="preserve">Wykonanie Przepustów Drogowych - zakres Kompletny za zg. z rys. RKP-1                    ( Przepust drogowy dn 500 dł.7,0m HDPE/PEHD SN8 typu Pecor-Karbowany wraz     z przyczółkami pref.bet typu skośnego, zabrukiem kamiennym na dł.1,0m, barierkami wygrodzeniowymi drewnianymi - szcz. za zg.z dok.proj.rys.RKP-1) </t>
  </si>
  <si>
    <r>
      <t>m</t>
    </r>
    <r>
      <rPr>
        <vertAlign val="superscript"/>
        <sz val="10"/>
        <color rgb="FF000000"/>
        <rFont val="Calibri"/>
        <family val="2"/>
        <charset val="238"/>
      </rPr>
      <t>2</t>
    </r>
  </si>
  <si>
    <r>
      <t>m</t>
    </r>
    <r>
      <rPr>
        <vertAlign val="superscript"/>
        <sz val="10"/>
        <color rgb="FF000000"/>
        <rFont val="Calibri"/>
        <family val="2"/>
        <charset val="238"/>
      </rPr>
      <t>3</t>
    </r>
  </si>
  <si>
    <t>14 d.4</t>
  </si>
  <si>
    <t>15 d.4</t>
  </si>
  <si>
    <t>16 d.4</t>
  </si>
  <si>
    <t>17 d.4</t>
  </si>
  <si>
    <t xml:space="preserve">Wykonanie podbudowy drogowej z Kruszywa betonowego PBSM 0/63mm gr. 20cm po zagęszczeniu pod układ drogowy (droga,pobocza,zjazdy)     </t>
  </si>
  <si>
    <t>Wykonanie nawierzchni drogowej z Kruszywa betonowego PBSM 0/63mm gr. 20cm po zagęszczeniu pod Place wraz z piaskowaniem wierzchnim gr 1cm</t>
  </si>
  <si>
    <t>Wykonanie nawierzchni drogowej z Kruszywa Łamanego Stabilizowanego Mechanicznie Naturalnego KŁSM 0/31,5mm C50/10 gr 8cm po zagęszczeniu            (droga, pobocza,zjazdy)</t>
  </si>
  <si>
    <t>Wykonanie oznakowania pionowego - znaku informacyjnego drewnianego                  za zg.z dok.proj.- rys. RSD-2</t>
  </si>
  <si>
    <t>4242,2+1548,4+174,8= 5 965,4</t>
  </si>
  <si>
    <t xml:space="preserve">1190+1250+350 =2790 </t>
  </si>
  <si>
    <t>4242,2+1548,4= 5 790,6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</si>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</sst>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6" formatCode="#,##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vertAlign val="superscript"/>
      <sz val="10"/>
      <color rgb="FF000000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4" fontId="4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4" fontId="7" fillId="0" borderId="1" xfId="1" applyNumberFormat="1" applyFont="1" applyBorder="1" applyAlignment="1">
      <alignment horizontal="right" vertical="center" wrapText="1"/>
    </xf>
    <xf numFmtId="4" fontId="4" fillId="0" borderId="3" xfId="1" applyNumberFormat="1" applyFont="1" applyBorder="1" applyAlignment="1">
      <alignment horizontal="right" vertical="center" wrapText="1"/>
    </xf>
    <xf numFmtId="0" fontId="6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vertical="center" wrapText="1"/>
    </xf>
    <xf numFmtId="0" fontId="4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vertical="center" wrapText="1"/>
    </xf>
    <xf numFmtId="4" fontId="7" fillId="0" borderId="4" xfId="1" applyNumberFormat="1" applyFont="1" applyBorder="1" applyAlignment="1">
      <alignment horizontal="right" vertical="center" wrapText="1"/>
    </xf>
    <xf numFmtId="4" fontId="5" fillId="0" borderId="3" xfId="1" applyNumberFormat="1" applyFont="1" applyBorder="1" applyAlignment="1">
      <alignment horizontal="right" vertical="center" wrapText="1"/>
    </xf>
    <xf numFmtId="4" fontId="5" fillId="0" borderId="9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vertical="center"/>
    </xf>
    <xf numFmtId="164" fontId="3" fillId="0" borderId="4" xfId="1" applyNumberFormat="1" applyFont="1" applyBorder="1" applyAlignment="1">
      <alignment vertical="center"/>
    </xf>
    <xf numFmtId="0" fontId="1" fillId="0" borderId="0" xfId="1" applyBorder="1" applyAlignment="1">
      <alignment vertical="center"/>
    </xf>
    <xf numFmtId="164" fontId="1" fillId="0" borderId="0" xfId="1" applyNumberFormat="1" applyBorder="1" applyAlignment="1">
      <alignment vertical="center"/>
    </xf>
    <xf numFmtId="4" fontId="1" fillId="0" borderId="0" xfId="1" applyNumberFormat="1" applyBorder="1" applyAlignment="1">
      <alignment vertical="center"/>
    </xf>
    <xf numFmtId="4" fontId="4" fillId="0" borderId="6" xfId="1" applyNumberFormat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4" fontId="4" fillId="0" borderId="3" xfId="1" applyNumberFormat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right" vertical="center" wrapText="1"/>
    </xf>
    <xf numFmtId="0" fontId="1" fillId="0" borderId="0" xfId="1" applyBorder="1" applyAlignment="1">
      <alignment vertical="center" wrapText="1"/>
    </xf>
    <xf numFmtId="4" fontId="1" fillId="0" borderId="0" xfId="1" applyNumberFormat="1" applyBorder="1" applyAlignment="1">
      <alignment vertical="center" wrapText="1"/>
    </xf>
    <xf numFmtId="4" fontId="5" fillId="0" borderId="12" xfId="1" applyNumberFormat="1" applyFont="1" applyBorder="1" applyAlignment="1">
      <alignment horizontal="right" vertical="center" wrapText="1"/>
    </xf>
    <xf numFmtId="0" fontId="1" fillId="0" borderId="13" xfId="1" applyBorder="1" applyAlignment="1">
      <alignment horizontal="center" vertical="center" wrapText="1"/>
    </xf>
    <xf numFmtId="4" fontId="1" fillId="0" borderId="15" xfId="1" applyNumberForma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4" fontId="1" fillId="0" borderId="7" xfId="1" applyNumberFormat="1" applyBorder="1" applyAlignment="1">
      <alignment vertical="center" wrapText="1"/>
    </xf>
    <xf numFmtId="0" fontId="1" fillId="0" borderId="2" xfId="1" applyBorder="1" applyAlignment="1">
      <alignment horizontal="center" vertical="center" wrapText="1"/>
    </xf>
    <xf numFmtId="4" fontId="1" fillId="0" borderId="3" xfId="1" applyNumberFormat="1" applyBorder="1" applyAlignment="1">
      <alignment vertical="center" wrapText="1"/>
    </xf>
    <xf numFmtId="0" fontId="1" fillId="0" borderId="8" xfId="1" applyBorder="1" applyAlignment="1">
      <alignment horizontal="center" vertical="center" wrapText="1"/>
    </xf>
    <xf numFmtId="4" fontId="1" fillId="0" borderId="9" xfId="1" applyNumberFormat="1" applyBorder="1" applyAlignment="1">
      <alignment vertical="center" wrapText="1"/>
    </xf>
    <xf numFmtId="0" fontId="2" fillId="0" borderId="0" xfId="1" applyFont="1" applyBorder="1" applyAlignment="1">
      <alignment vertical="center"/>
    </xf>
    <xf numFmtId="0" fontId="1" fillId="0" borderId="0" xfId="1" applyBorder="1" applyAlignment="1">
      <alignment vertical="top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3" fontId="4" fillId="0" borderId="18" xfId="1" applyNumberFormat="1" applyFont="1" applyBorder="1" applyAlignment="1">
      <alignment horizontal="center" vertical="center" wrapText="1"/>
    </xf>
    <xf numFmtId="3" fontId="4" fillId="0" borderId="19" xfId="1" applyNumberFormat="1" applyFont="1" applyBorder="1" applyAlignment="1">
      <alignment horizontal="center" vertical="center" wrapText="1"/>
    </xf>
    <xf numFmtId="0" fontId="3" fillId="0" borderId="18" xfId="1" applyFont="1" applyBorder="1" applyAlignment="1">
      <alignment vertical="center" wrapText="1"/>
    </xf>
    <xf numFmtId="164" fontId="3" fillId="0" borderId="3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164" fontId="3" fillId="0" borderId="19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66" fontId="3" fillId="0" borderId="3" xfId="1" applyNumberFormat="1" applyFont="1" applyBorder="1" applyAlignment="1">
      <alignment vertical="center"/>
    </xf>
    <xf numFmtId="0" fontId="6" fillId="0" borderId="1" xfId="1" applyNumberFormat="1" applyFont="1" applyBorder="1" applyAlignment="1">
      <alignment horizontal="left" vertical="center" wrapText="1"/>
    </xf>
    <xf numFmtId="0" fontId="6" fillId="0" borderId="1" xfId="1" applyNumberFormat="1" applyFont="1" applyBorder="1" applyAlignment="1">
      <alignment vertical="center" wrapText="1"/>
    </xf>
    <xf numFmtId="0" fontId="3" fillId="0" borderId="1" xfId="1" applyNumberFormat="1" applyFont="1" applyBorder="1" applyAlignment="1">
      <alignment horizontal="left" vertical="center" wrapText="1"/>
    </xf>
    <xf numFmtId="0" fontId="3" fillId="0" borderId="18" xfId="1" applyNumberFormat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5" fillId="0" borderId="6" xfId="1" applyFont="1" applyBorder="1" applyAlignment="1">
      <alignment vertical="center" wrapText="1"/>
    </xf>
    <xf numFmtId="0" fontId="5" fillId="0" borderId="7" xfId="1" applyFont="1" applyBorder="1" applyAlignment="1">
      <alignment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64" fontId="4" fillId="0" borderId="7" xfId="1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 vertical="center" wrapText="1"/>
    </xf>
    <xf numFmtId="164" fontId="4" fillId="0" borderId="6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5" fillId="0" borderId="11" xfId="1" applyFont="1" applyBorder="1" applyAlignment="1">
      <alignment horizontal="right" vertical="center" wrapText="1"/>
    </xf>
    <xf numFmtId="0" fontId="5" fillId="0" borderId="10" xfId="1" applyFont="1" applyBorder="1" applyAlignment="1">
      <alignment horizontal="right" vertical="center" wrapText="1"/>
    </xf>
    <xf numFmtId="0" fontId="5" fillId="0" borderId="2" xfId="1" applyFont="1" applyBorder="1" applyAlignment="1">
      <alignment horizontal="right" vertical="center" wrapText="1"/>
    </xf>
    <xf numFmtId="0" fontId="5" fillId="0" borderId="1" xfId="1" applyFont="1" applyBorder="1" applyAlignment="1">
      <alignment horizontal="right" vertical="center" wrapText="1"/>
    </xf>
    <xf numFmtId="0" fontId="5" fillId="0" borderId="8" xfId="1" applyFont="1" applyBorder="1" applyAlignment="1">
      <alignment horizontal="right" vertical="center" wrapText="1"/>
    </xf>
    <xf numFmtId="0" fontId="5" fillId="0" borderId="4" xfId="1" applyFont="1" applyBorder="1" applyAlignment="1">
      <alignment horizontal="right" vertical="center" wrapText="1"/>
    </xf>
    <xf numFmtId="0" fontId="2" fillId="0" borderId="0" xfId="1" applyFont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4" fontId="8" fillId="0" borderId="16" xfId="1" applyNumberFormat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164" fontId="11" fillId="0" borderId="0" xfId="1" applyNumberFormat="1" applyFont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tabSelected="1" zoomScale="85" zoomScaleNormal="85" workbookViewId="0"/>
  </sheetViews>
  <sheetFormatPr defaultRowHeight="15" x14ac:dyDescent="0.25"/>
  <cols>
    <col min="1" max="1" width="8" style="15" bestFit="1" customWidth="1"/>
    <col min="2" max="2" width="10.5703125" style="15" customWidth="1"/>
    <col min="3" max="3" width="31" style="15" customWidth="1"/>
    <col min="4" max="4" width="19.5703125" style="15" customWidth="1"/>
    <col min="5" max="5" width="6" style="15" customWidth="1"/>
    <col min="6" max="6" width="10" style="16" bestFit="1" customWidth="1"/>
    <col min="7" max="7" width="9.140625" style="15"/>
    <col min="8" max="8" width="5.7109375" style="15" customWidth="1"/>
    <col min="9" max="16384" width="9.140625" style="15"/>
  </cols>
  <sheetData>
    <row r="1" spans="1:6" x14ac:dyDescent="0.25">
      <c r="F1" s="81" t="s">
        <v>85</v>
      </c>
    </row>
    <row r="2" spans="1:6" x14ac:dyDescent="0.25">
      <c r="A2" s="58" t="s">
        <v>18</v>
      </c>
      <c r="B2" s="58"/>
      <c r="C2" s="58"/>
      <c r="D2" s="58"/>
      <c r="E2" s="58"/>
      <c r="F2" s="58"/>
    </row>
    <row r="3" spans="1:6" x14ac:dyDescent="0.25">
      <c r="A3" s="59" t="s">
        <v>49</v>
      </c>
      <c r="B3" s="58"/>
      <c r="C3" s="58"/>
      <c r="D3" s="58"/>
      <c r="E3" s="58"/>
      <c r="F3" s="58"/>
    </row>
    <row r="4" spans="1:6" ht="15.75" thickBot="1" x14ac:dyDescent="0.3"/>
    <row r="5" spans="1:6" x14ac:dyDescent="0.25">
      <c r="A5" s="60" t="s">
        <v>4</v>
      </c>
      <c r="B5" s="62" t="s">
        <v>5</v>
      </c>
      <c r="C5" s="62" t="s">
        <v>6</v>
      </c>
      <c r="D5" s="62" t="s">
        <v>19</v>
      </c>
      <c r="E5" s="62" t="s">
        <v>7</v>
      </c>
      <c r="F5" s="64" t="s">
        <v>8</v>
      </c>
    </row>
    <row r="6" spans="1:6" x14ac:dyDescent="0.25">
      <c r="A6" s="61"/>
      <c r="B6" s="63"/>
      <c r="C6" s="63"/>
      <c r="D6" s="63"/>
      <c r="E6" s="63"/>
      <c r="F6" s="65"/>
    </row>
    <row r="7" spans="1:6" ht="15.75" thickBot="1" x14ac:dyDescent="0.3">
      <c r="A7" s="40">
        <v>1</v>
      </c>
      <c r="B7" s="41">
        <v>2</v>
      </c>
      <c r="C7" s="41">
        <v>3</v>
      </c>
      <c r="D7" s="41">
        <v>4</v>
      </c>
      <c r="E7" s="41">
        <v>5</v>
      </c>
      <c r="F7" s="43">
        <v>6</v>
      </c>
    </row>
    <row r="8" spans="1:6" ht="20.100000000000001" customHeight="1" x14ac:dyDescent="0.25">
      <c r="A8" s="22">
        <v>1</v>
      </c>
      <c r="B8" s="23"/>
      <c r="C8" s="56" t="s">
        <v>22</v>
      </c>
      <c r="D8" s="56"/>
      <c r="E8" s="56"/>
      <c r="F8" s="57"/>
    </row>
    <row r="9" spans="1:6" ht="25.5" x14ac:dyDescent="0.25">
      <c r="A9" s="38" t="s">
        <v>25</v>
      </c>
      <c r="B9" s="39" t="s">
        <v>23</v>
      </c>
      <c r="C9" s="2" t="s">
        <v>29</v>
      </c>
      <c r="D9" s="51">
        <v>0.84699999999999998</v>
      </c>
      <c r="E9" s="39" t="s">
        <v>31</v>
      </c>
      <c r="F9" s="45">
        <v>0.84699999999999998</v>
      </c>
    </row>
    <row r="10" spans="1:6" ht="38.25" x14ac:dyDescent="0.25">
      <c r="A10" s="38" t="s">
        <v>26</v>
      </c>
      <c r="B10" s="39" t="s">
        <v>24</v>
      </c>
      <c r="C10" s="5" t="s">
        <v>50</v>
      </c>
      <c r="D10" s="51">
        <v>294</v>
      </c>
      <c r="E10" s="39" t="s">
        <v>0</v>
      </c>
      <c r="F10" s="45">
        <v>294</v>
      </c>
    </row>
    <row r="11" spans="1:6" ht="38.25" x14ac:dyDescent="0.25">
      <c r="A11" s="38" t="s">
        <v>27</v>
      </c>
      <c r="B11" s="39" t="s">
        <v>24</v>
      </c>
      <c r="C11" s="2" t="s">
        <v>51</v>
      </c>
      <c r="D11" s="51">
        <v>312</v>
      </c>
      <c r="E11" s="39" t="s">
        <v>0</v>
      </c>
      <c r="F11" s="45">
        <v>312</v>
      </c>
    </row>
    <row r="12" spans="1:6" ht="51.75" thickBot="1" x14ac:dyDescent="0.3">
      <c r="A12" s="38" t="s">
        <v>28</v>
      </c>
      <c r="B12" s="39" t="s">
        <v>24</v>
      </c>
      <c r="C12" s="5" t="s">
        <v>30</v>
      </c>
      <c r="D12" s="52" t="s">
        <v>52</v>
      </c>
      <c r="E12" s="39" t="s">
        <v>32</v>
      </c>
      <c r="F12" s="50">
        <v>0.33350000000000002</v>
      </c>
    </row>
    <row r="13" spans="1:6" ht="20.100000000000001" customHeight="1" x14ac:dyDescent="0.25">
      <c r="A13" s="22">
        <v>2</v>
      </c>
      <c r="B13" s="23"/>
      <c r="C13" s="56" t="s">
        <v>33</v>
      </c>
      <c r="D13" s="56"/>
      <c r="E13" s="56"/>
      <c r="F13" s="57"/>
    </row>
    <row r="14" spans="1:6" ht="89.25" x14ac:dyDescent="0.25">
      <c r="A14" s="38" t="s">
        <v>53</v>
      </c>
      <c r="B14" s="39" t="s">
        <v>41</v>
      </c>
      <c r="C14" s="7" t="s">
        <v>54</v>
      </c>
      <c r="D14" s="53" t="s">
        <v>64</v>
      </c>
      <c r="E14" s="39" t="s">
        <v>72</v>
      </c>
      <c r="F14" s="45">
        <v>9419.4500000000007</v>
      </c>
    </row>
    <row r="15" spans="1:6" ht="63.75" x14ac:dyDescent="0.25">
      <c r="A15" s="48" t="s">
        <v>34</v>
      </c>
      <c r="B15" s="39" t="s">
        <v>42</v>
      </c>
      <c r="C15" s="7" t="s">
        <v>55</v>
      </c>
      <c r="D15" s="53" t="s">
        <v>65</v>
      </c>
      <c r="E15" s="39" t="s">
        <v>73</v>
      </c>
      <c r="F15" s="45">
        <v>1932</v>
      </c>
    </row>
    <row r="16" spans="1:6" ht="25.5" x14ac:dyDescent="0.25">
      <c r="A16" s="48" t="s">
        <v>35</v>
      </c>
      <c r="B16" s="39" t="s">
        <v>42</v>
      </c>
      <c r="C16" s="7" t="s">
        <v>56</v>
      </c>
      <c r="D16" s="53">
        <v>988</v>
      </c>
      <c r="E16" s="39" t="s">
        <v>44</v>
      </c>
      <c r="F16" s="45">
        <v>988</v>
      </c>
    </row>
    <row r="17" spans="1:6" ht="63.75" x14ac:dyDescent="0.25">
      <c r="A17" s="48" t="s">
        <v>36</v>
      </c>
      <c r="B17" s="39" t="s">
        <v>42</v>
      </c>
      <c r="C17" s="7" t="s">
        <v>57</v>
      </c>
      <c r="D17" s="53">
        <v>4</v>
      </c>
      <c r="E17" s="39" t="s">
        <v>0</v>
      </c>
      <c r="F17" s="45">
        <v>4</v>
      </c>
    </row>
    <row r="18" spans="1:6" ht="89.25" x14ac:dyDescent="0.25">
      <c r="A18" s="48" t="s">
        <v>37</v>
      </c>
      <c r="B18" s="39" t="s">
        <v>62</v>
      </c>
      <c r="C18" s="7" t="s">
        <v>58</v>
      </c>
      <c r="D18" s="53" t="s">
        <v>66</v>
      </c>
      <c r="E18" s="49" t="s">
        <v>72</v>
      </c>
      <c r="F18" s="45">
        <v>5938.5</v>
      </c>
    </row>
    <row r="19" spans="1:6" ht="89.25" x14ac:dyDescent="0.25">
      <c r="A19" s="48" t="s">
        <v>38</v>
      </c>
      <c r="B19" s="39" t="s">
        <v>62</v>
      </c>
      <c r="C19" s="7" t="s">
        <v>59</v>
      </c>
      <c r="D19" s="53" t="s">
        <v>67</v>
      </c>
      <c r="E19" s="49" t="s">
        <v>72</v>
      </c>
      <c r="F19" s="45">
        <v>3862.4</v>
      </c>
    </row>
    <row r="20" spans="1:6" ht="89.25" x14ac:dyDescent="0.25">
      <c r="A20" s="48" t="s">
        <v>39</v>
      </c>
      <c r="B20" s="39" t="s">
        <v>62</v>
      </c>
      <c r="C20" s="7" t="s">
        <v>60</v>
      </c>
      <c r="D20" s="53">
        <v>1620.5</v>
      </c>
      <c r="E20" s="49" t="s">
        <v>72</v>
      </c>
      <c r="F20" s="45">
        <v>1620.5</v>
      </c>
    </row>
    <row r="21" spans="1:6" ht="64.5" thickBot="1" x14ac:dyDescent="0.3">
      <c r="A21" s="48" t="s">
        <v>40</v>
      </c>
      <c r="B21" s="41" t="s">
        <v>63</v>
      </c>
      <c r="C21" s="44" t="s">
        <v>61</v>
      </c>
      <c r="D21" s="54" t="s">
        <v>68</v>
      </c>
      <c r="E21" s="49" t="s">
        <v>72</v>
      </c>
      <c r="F21" s="47">
        <v>5614</v>
      </c>
    </row>
    <row r="22" spans="1:6" ht="20.100000000000001" customHeight="1" x14ac:dyDescent="0.25">
      <c r="A22" s="22">
        <v>3</v>
      </c>
      <c r="B22" s="23"/>
      <c r="C22" s="56" t="s">
        <v>69</v>
      </c>
      <c r="D22" s="56"/>
      <c r="E22" s="56"/>
      <c r="F22" s="57"/>
    </row>
    <row r="23" spans="1:6" ht="115.5" thickBot="1" x14ac:dyDescent="0.3">
      <c r="A23" s="38" t="s">
        <v>70</v>
      </c>
      <c r="B23" s="39" t="s">
        <v>48</v>
      </c>
      <c r="C23" s="7" t="s">
        <v>71</v>
      </c>
      <c r="D23" s="6">
        <v>2</v>
      </c>
      <c r="E23" s="39" t="s">
        <v>1</v>
      </c>
      <c r="F23" s="45">
        <v>2</v>
      </c>
    </row>
    <row r="24" spans="1:6" ht="20.100000000000001" customHeight="1" x14ac:dyDescent="0.25">
      <c r="A24" s="22">
        <v>4</v>
      </c>
      <c r="B24" s="23"/>
      <c r="C24" s="56" t="s">
        <v>45</v>
      </c>
      <c r="D24" s="56"/>
      <c r="E24" s="56"/>
      <c r="F24" s="57"/>
    </row>
    <row r="25" spans="1:6" ht="51" x14ac:dyDescent="0.25">
      <c r="A25" s="48" t="s">
        <v>74</v>
      </c>
      <c r="B25" s="49" t="s">
        <v>43</v>
      </c>
      <c r="C25" s="7" t="s">
        <v>78</v>
      </c>
      <c r="D25" s="6" t="s">
        <v>82</v>
      </c>
      <c r="E25" s="49" t="s">
        <v>72</v>
      </c>
      <c r="F25" s="45">
        <v>5965.4</v>
      </c>
    </row>
    <row r="26" spans="1:6" ht="63.75" x14ac:dyDescent="0.25">
      <c r="A26" s="48" t="s">
        <v>75</v>
      </c>
      <c r="B26" s="49" t="s">
        <v>46</v>
      </c>
      <c r="C26" s="7" t="s">
        <v>79</v>
      </c>
      <c r="D26" s="6" t="s">
        <v>83</v>
      </c>
      <c r="E26" s="49" t="s">
        <v>72</v>
      </c>
      <c r="F26" s="45">
        <v>2790</v>
      </c>
    </row>
    <row r="27" spans="1:6" ht="76.5" x14ac:dyDescent="0.25">
      <c r="A27" s="48" t="s">
        <v>76</v>
      </c>
      <c r="B27" s="49" t="s">
        <v>47</v>
      </c>
      <c r="C27" s="7" t="s">
        <v>80</v>
      </c>
      <c r="D27" s="6" t="s">
        <v>84</v>
      </c>
      <c r="E27" s="49" t="s">
        <v>72</v>
      </c>
      <c r="F27" s="45">
        <v>5790.6</v>
      </c>
    </row>
    <row r="28" spans="1:6" ht="39" thickBot="1" x14ac:dyDescent="0.3">
      <c r="A28" s="21" t="s">
        <v>77</v>
      </c>
      <c r="B28" s="8" t="s">
        <v>47</v>
      </c>
      <c r="C28" s="9" t="s">
        <v>81</v>
      </c>
      <c r="D28" s="55">
        <v>2</v>
      </c>
      <c r="E28" s="8" t="s">
        <v>0</v>
      </c>
      <c r="F28" s="46">
        <v>2</v>
      </c>
    </row>
  </sheetData>
  <mergeCells count="12">
    <mergeCell ref="C22:F22"/>
    <mergeCell ref="C8:F8"/>
    <mergeCell ref="C13:F13"/>
    <mergeCell ref="C24:F24"/>
    <mergeCell ref="A2:F2"/>
    <mergeCell ref="A3:F3"/>
    <mergeCell ref="A5:A6"/>
    <mergeCell ref="B5:B6"/>
    <mergeCell ref="C5:C6"/>
    <mergeCell ref="E5:E6"/>
    <mergeCell ref="F5:F6"/>
    <mergeCell ref="D5:D6"/>
  </mergeCells>
  <phoneticPr fontId="9" type="noConversion"/>
  <pageMargins left="0.70866141732283472" right="0.70866141732283472" top="0.55118110236220474" bottom="0.55118110236220474" header="0.31496062992125984" footer="0.31496062992125984"/>
  <pageSetup paperSize="9" orientation="portrait" r:id="rId1"/>
  <headerFooter>
    <oddHeader>&amp;CSWZ „Przebudowa drogi leśnej nr L30/02/92 w leśn. Luzino, oddz. 102”  znak spr. SA.270.12.2021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G48"/>
  <sheetViews>
    <sheetView zoomScale="85" zoomScaleNormal="85" workbookViewId="0">
      <selection activeCell="F11" sqref="F11"/>
    </sheetView>
  </sheetViews>
  <sheetFormatPr defaultRowHeight="15" x14ac:dyDescent="0.25"/>
  <cols>
    <col min="1" max="1" width="8" style="15" bestFit="1" customWidth="1"/>
    <col min="2" max="2" width="10.5703125" style="15" customWidth="1"/>
    <col min="3" max="3" width="31" style="15" customWidth="1"/>
    <col min="4" max="4" width="6" style="15" customWidth="1"/>
    <col min="5" max="5" width="10" style="16" bestFit="1" customWidth="1"/>
    <col min="6" max="6" width="9.42578125" style="17" customWidth="1"/>
    <col min="7" max="7" width="11.42578125" style="17" bestFit="1" customWidth="1"/>
    <col min="8" max="16384" width="9.140625" style="15"/>
  </cols>
  <sheetData>
    <row r="3" spans="1:7" x14ac:dyDescent="0.25">
      <c r="A3" s="80" t="s">
        <v>21</v>
      </c>
      <c r="B3" s="80"/>
      <c r="F3" s="79" t="s">
        <v>20</v>
      </c>
      <c r="G3" s="79"/>
    </row>
    <row r="4" spans="1:7" x14ac:dyDescent="0.25">
      <c r="A4" s="37"/>
      <c r="B4" s="36"/>
      <c r="C4" s="58" t="s">
        <v>3</v>
      </c>
      <c r="D4" s="58"/>
      <c r="E4" s="58"/>
      <c r="F4" s="36"/>
      <c r="G4" s="36"/>
    </row>
    <row r="5" spans="1:7" x14ac:dyDescent="0.25">
      <c r="A5" s="59" t="s">
        <v>49</v>
      </c>
      <c r="B5" s="58"/>
      <c r="C5" s="58"/>
      <c r="D5" s="58"/>
      <c r="E5" s="58"/>
      <c r="F5" s="58"/>
      <c r="G5" s="58"/>
    </row>
    <row r="6" spans="1:7" ht="15.75" thickBot="1" x14ac:dyDescent="0.3"/>
    <row r="7" spans="1:7" ht="15" customHeight="1" x14ac:dyDescent="0.25">
      <c r="A7" s="60" t="s">
        <v>4</v>
      </c>
      <c r="B7" s="62" t="s">
        <v>5</v>
      </c>
      <c r="C7" s="62" t="s">
        <v>6</v>
      </c>
      <c r="D7" s="62" t="s">
        <v>7</v>
      </c>
      <c r="E7" s="66" t="s">
        <v>8</v>
      </c>
      <c r="F7" s="18" t="s">
        <v>9</v>
      </c>
      <c r="G7" s="19" t="s">
        <v>10</v>
      </c>
    </row>
    <row r="8" spans="1:7" x14ac:dyDescent="0.25">
      <c r="A8" s="61"/>
      <c r="B8" s="63"/>
      <c r="C8" s="63"/>
      <c r="D8" s="63"/>
      <c r="E8" s="67"/>
      <c r="F8" s="1" t="s">
        <v>11</v>
      </c>
      <c r="G8" s="20" t="s">
        <v>12</v>
      </c>
    </row>
    <row r="9" spans="1:7" ht="15.75" thickBot="1" x14ac:dyDescent="0.3">
      <c r="A9" s="40">
        <v>1</v>
      </c>
      <c r="B9" s="41">
        <v>2</v>
      </c>
      <c r="C9" s="41">
        <v>3</v>
      </c>
      <c r="D9" s="41">
        <v>4</v>
      </c>
      <c r="E9" s="42">
        <v>5</v>
      </c>
      <c r="F9" s="42">
        <v>6</v>
      </c>
      <c r="G9" s="43">
        <v>7</v>
      </c>
    </row>
    <row r="10" spans="1:7" x14ac:dyDescent="0.25">
      <c r="A10" s="22">
        <v>1</v>
      </c>
      <c r="B10" s="23"/>
      <c r="C10" s="56" t="s">
        <v>22</v>
      </c>
      <c r="D10" s="56"/>
      <c r="E10" s="56"/>
      <c r="F10" s="56"/>
      <c r="G10" s="57"/>
    </row>
    <row r="11" spans="1:7" ht="25.5" x14ac:dyDescent="0.25">
      <c r="A11" s="48" t="s">
        <v>25</v>
      </c>
      <c r="B11" s="49" t="s">
        <v>23</v>
      </c>
      <c r="C11" s="2" t="s">
        <v>29</v>
      </c>
      <c r="D11" s="49" t="s">
        <v>31</v>
      </c>
      <c r="E11" s="13">
        <f>'Przedmiar robót'!F9</f>
        <v>0.84699999999999998</v>
      </c>
      <c r="F11" s="3"/>
      <c r="G11" s="4">
        <f>ROUND(E11*F11,2)</f>
        <v>0</v>
      </c>
    </row>
    <row r="12" spans="1:7" ht="38.25" x14ac:dyDescent="0.25">
      <c r="A12" s="48" t="s">
        <v>26</v>
      </c>
      <c r="B12" s="49" t="s">
        <v>24</v>
      </c>
      <c r="C12" s="5" t="s">
        <v>50</v>
      </c>
      <c r="D12" s="49" t="s">
        <v>0</v>
      </c>
      <c r="E12" s="13">
        <f>'Przedmiar robót'!F10</f>
        <v>294</v>
      </c>
      <c r="F12" s="3"/>
      <c r="G12" s="4">
        <f t="shared" ref="G12:G23" si="0">ROUND(E12*F12,2)</f>
        <v>0</v>
      </c>
    </row>
    <row r="13" spans="1:7" ht="38.25" x14ac:dyDescent="0.25">
      <c r="A13" s="48" t="s">
        <v>27</v>
      </c>
      <c r="B13" s="49" t="s">
        <v>24</v>
      </c>
      <c r="C13" s="2" t="s">
        <v>51</v>
      </c>
      <c r="D13" s="49" t="s">
        <v>0</v>
      </c>
      <c r="E13" s="13">
        <f>'Przedmiar robót'!F11</f>
        <v>312</v>
      </c>
      <c r="F13" s="3"/>
      <c r="G13" s="4">
        <f t="shared" si="0"/>
        <v>0</v>
      </c>
    </row>
    <row r="14" spans="1:7" ht="26.25" thickBot="1" x14ac:dyDescent="0.3">
      <c r="A14" s="48" t="s">
        <v>28</v>
      </c>
      <c r="B14" s="49" t="s">
        <v>24</v>
      </c>
      <c r="C14" s="5" t="s">
        <v>30</v>
      </c>
      <c r="D14" s="49" t="s">
        <v>32</v>
      </c>
      <c r="E14" s="13">
        <f>'Przedmiar robót'!F12</f>
        <v>0.33350000000000002</v>
      </c>
      <c r="F14" s="3"/>
      <c r="G14" s="4">
        <f t="shared" si="0"/>
        <v>0</v>
      </c>
    </row>
    <row r="15" spans="1:7" x14ac:dyDescent="0.25">
      <c r="A15" s="22">
        <v>2</v>
      </c>
      <c r="B15" s="23"/>
      <c r="C15" s="56" t="s">
        <v>33</v>
      </c>
      <c r="D15" s="56"/>
      <c r="E15" s="56"/>
      <c r="F15" s="56"/>
      <c r="G15" s="57"/>
    </row>
    <row r="16" spans="1:7" ht="89.25" x14ac:dyDescent="0.25">
      <c r="A16" s="48" t="s">
        <v>53</v>
      </c>
      <c r="B16" s="49" t="s">
        <v>41</v>
      </c>
      <c r="C16" s="7" t="s">
        <v>54</v>
      </c>
      <c r="D16" s="49" t="s">
        <v>72</v>
      </c>
      <c r="E16" s="13">
        <f>'Przedmiar robót'!F14</f>
        <v>9419.4500000000007</v>
      </c>
      <c r="F16" s="3"/>
      <c r="G16" s="4">
        <f t="shared" si="0"/>
        <v>0</v>
      </c>
    </row>
    <row r="17" spans="1:7" ht="63.75" x14ac:dyDescent="0.25">
      <c r="A17" s="48" t="s">
        <v>34</v>
      </c>
      <c r="B17" s="49" t="s">
        <v>42</v>
      </c>
      <c r="C17" s="7" t="s">
        <v>55</v>
      </c>
      <c r="D17" s="49" t="s">
        <v>73</v>
      </c>
      <c r="E17" s="13">
        <f>'Przedmiar robót'!F15</f>
        <v>1932</v>
      </c>
      <c r="F17" s="3"/>
      <c r="G17" s="4">
        <f>ROUND(E17*F17,2)</f>
        <v>0</v>
      </c>
    </row>
    <row r="18" spans="1:7" ht="37.5" customHeight="1" x14ac:dyDescent="0.25">
      <c r="A18" s="48" t="s">
        <v>35</v>
      </c>
      <c r="B18" s="49" t="s">
        <v>42</v>
      </c>
      <c r="C18" s="7" t="s">
        <v>56</v>
      </c>
      <c r="D18" s="49" t="s">
        <v>44</v>
      </c>
      <c r="E18" s="13">
        <f>'Przedmiar robót'!F16</f>
        <v>988</v>
      </c>
      <c r="F18" s="3"/>
      <c r="G18" s="4">
        <f t="shared" ref="G18:G19" si="1">ROUND(E18*F18,2)</f>
        <v>0</v>
      </c>
    </row>
    <row r="19" spans="1:7" ht="63.75" x14ac:dyDescent="0.25">
      <c r="A19" s="48" t="s">
        <v>36</v>
      </c>
      <c r="B19" s="49" t="s">
        <v>42</v>
      </c>
      <c r="C19" s="7" t="s">
        <v>57</v>
      </c>
      <c r="D19" s="49" t="s">
        <v>0</v>
      </c>
      <c r="E19" s="13">
        <f>'Przedmiar robót'!F17</f>
        <v>4</v>
      </c>
      <c r="F19" s="3"/>
      <c r="G19" s="4">
        <f t="shared" si="1"/>
        <v>0</v>
      </c>
    </row>
    <row r="20" spans="1:7" ht="89.25" x14ac:dyDescent="0.25">
      <c r="A20" s="48" t="s">
        <v>37</v>
      </c>
      <c r="B20" s="49" t="s">
        <v>62</v>
      </c>
      <c r="C20" s="7" t="s">
        <v>58</v>
      </c>
      <c r="D20" s="49" t="s">
        <v>72</v>
      </c>
      <c r="E20" s="13">
        <f>'Przedmiar robót'!F18</f>
        <v>5938.5</v>
      </c>
      <c r="F20" s="3"/>
      <c r="G20" s="4">
        <f t="shared" si="0"/>
        <v>0</v>
      </c>
    </row>
    <row r="21" spans="1:7" ht="89.25" x14ac:dyDescent="0.25">
      <c r="A21" s="48" t="s">
        <v>38</v>
      </c>
      <c r="B21" s="49" t="s">
        <v>62</v>
      </c>
      <c r="C21" s="7" t="s">
        <v>59</v>
      </c>
      <c r="D21" s="49" t="s">
        <v>72</v>
      </c>
      <c r="E21" s="13">
        <f>'Przedmiar robót'!F19</f>
        <v>3862.4</v>
      </c>
      <c r="F21" s="3"/>
      <c r="G21" s="4">
        <f t="shared" si="0"/>
        <v>0</v>
      </c>
    </row>
    <row r="22" spans="1:7" ht="89.25" x14ac:dyDescent="0.25">
      <c r="A22" s="48" t="s">
        <v>39</v>
      </c>
      <c r="B22" s="49" t="s">
        <v>62</v>
      </c>
      <c r="C22" s="7" t="s">
        <v>60</v>
      </c>
      <c r="D22" s="49" t="s">
        <v>72</v>
      </c>
      <c r="E22" s="13">
        <f>'Przedmiar robót'!F20</f>
        <v>1620.5</v>
      </c>
      <c r="F22" s="3"/>
      <c r="G22" s="4">
        <f t="shared" si="0"/>
        <v>0</v>
      </c>
    </row>
    <row r="23" spans="1:7" ht="64.5" thickBot="1" x14ac:dyDescent="0.3">
      <c r="A23" s="48" t="s">
        <v>40</v>
      </c>
      <c r="B23" s="41" t="s">
        <v>63</v>
      </c>
      <c r="C23" s="44" t="s">
        <v>61</v>
      </c>
      <c r="D23" s="49" t="s">
        <v>72</v>
      </c>
      <c r="E23" s="14">
        <f>'Przedmiar robót'!F21</f>
        <v>5614</v>
      </c>
      <c r="F23" s="10"/>
      <c r="G23" s="24">
        <f t="shared" si="0"/>
        <v>0</v>
      </c>
    </row>
    <row r="24" spans="1:7" x14ac:dyDescent="0.25">
      <c r="A24" s="22">
        <v>3</v>
      </c>
      <c r="B24" s="23"/>
      <c r="C24" s="56" t="s">
        <v>69</v>
      </c>
      <c r="D24" s="56"/>
      <c r="E24" s="56"/>
      <c r="F24" s="56"/>
      <c r="G24" s="57"/>
    </row>
    <row r="25" spans="1:7" ht="115.5" thickBot="1" x14ac:dyDescent="0.3">
      <c r="A25" s="48" t="s">
        <v>70</v>
      </c>
      <c r="B25" s="49" t="s">
        <v>48</v>
      </c>
      <c r="C25" s="7" t="s">
        <v>71</v>
      </c>
      <c r="D25" s="49" t="s">
        <v>1</v>
      </c>
      <c r="E25" s="13">
        <f>'Przedmiar robót'!F23</f>
        <v>2</v>
      </c>
      <c r="F25" s="3"/>
      <c r="G25" s="4">
        <f>ROUND(E25*F25,2)</f>
        <v>0</v>
      </c>
    </row>
    <row r="26" spans="1:7" x14ac:dyDescent="0.25">
      <c r="A26" s="22">
        <v>4</v>
      </c>
      <c r="B26" s="23"/>
      <c r="C26" s="56" t="s">
        <v>45</v>
      </c>
      <c r="D26" s="56"/>
      <c r="E26" s="56"/>
      <c r="F26" s="56"/>
      <c r="G26" s="57"/>
    </row>
    <row r="27" spans="1:7" ht="51" x14ac:dyDescent="0.25">
      <c r="A27" s="48" t="s">
        <v>74</v>
      </c>
      <c r="B27" s="49" t="s">
        <v>43</v>
      </c>
      <c r="C27" s="7" t="s">
        <v>78</v>
      </c>
      <c r="D27" s="49" t="s">
        <v>72</v>
      </c>
      <c r="E27" s="13">
        <f>'Przedmiar robót'!F25</f>
        <v>5965.4</v>
      </c>
      <c r="F27" s="3"/>
      <c r="G27" s="4">
        <f>ROUND(E27*F27,2)</f>
        <v>0</v>
      </c>
    </row>
    <row r="28" spans="1:7" ht="63.75" x14ac:dyDescent="0.25">
      <c r="A28" s="48" t="s">
        <v>75</v>
      </c>
      <c r="B28" s="49" t="s">
        <v>46</v>
      </c>
      <c r="C28" s="7" t="s">
        <v>79</v>
      </c>
      <c r="D28" s="49" t="s">
        <v>72</v>
      </c>
      <c r="E28" s="13">
        <f>'Przedmiar robót'!F26</f>
        <v>2790</v>
      </c>
      <c r="F28" s="3"/>
      <c r="G28" s="4">
        <f t="shared" ref="G28:G30" si="2">ROUND(E28*F28,2)</f>
        <v>0</v>
      </c>
    </row>
    <row r="29" spans="1:7" ht="76.5" x14ac:dyDescent="0.25">
      <c r="A29" s="48" t="s">
        <v>76</v>
      </c>
      <c r="B29" s="49" t="s">
        <v>47</v>
      </c>
      <c r="C29" s="7" t="s">
        <v>80</v>
      </c>
      <c r="D29" s="49" t="s">
        <v>72</v>
      </c>
      <c r="E29" s="13">
        <f>'Przedmiar robót'!F27</f>
        <v>5790.6</v>
      </c>
      <c r="F29" s="3"/>
      <c r="G29" s="4">
        <f t="shared" si="2"/>
        <v>0</v>
      </c>
    </row>
    <row r="30" spans="1:7" ht="39" thickBot="1" x14ac:dyDescent="0.3">
      <c r="A30" s="21" t="s">
        <v>77</v>
      </c>
      <c r="B30" s="8" t="s">
        <v>47</v>
      </c>
      <c r="C30" s="9" t="s">
        <v>81</v>
      </c>
      <c r="D30" s="8" t="s">
        <v>0</v>
      </c>
      <c r="E30" s="14">
        <f>'Przedmiar robót'!F28</f>
        <v>2</v>
      </c>
      <c r="F30" s="10"/>
      <c r="G30" s="24">
        <f t="shared" si="2"/>
        <v>0</v>
      </c>
    </row>
    <row r="31" spans="1:7" ht="24.95" customHeight="1" x14ac:dyDescent="0.25">
      <c r="A31" s="69" t="s">
        <v>13</v>
      </c>
      <c r="B31" s="70"/>
      <c r="C31" s="70"/>
      <c r="D31" s="70"/>
      <c r="E31" s="70"/>
      <c r="F31" s="70"/>
      <c r="G31" s="27">
        <f>SUM(G11:G30)</f>
        <v>0</v>
      </c>
    </row>
    <row r="32" spans="1:7" ht="24.95" customHeight="1" x14ac:dyDescent="0.25">
      <c r="A32" s="71" t="s">
        <v>14</v>
      </c>
      <c r="B32" s="72"/>
      <c r="C32" s="72"/>
      <c r="D32" s="72"/>
      <c r="E32" s="72"/>
      <c r="F32" s="72"/>
      <c r="G32" s="11">
        <f>ROUND(0.23*G31,2)</f>
        <v>0</v>
      </c>
    </row>
    <row r="33" spans="1:7" ht="24.95" customHeight="1" thickBot="1" x14ac:dyDescent="0.3">
      <c r="A33" s="73" t="s">
        <v>15</v>
      </c>
      <c r="B33" s="74"/>
      <c r="C33" s="74"/>
      <c r="D33" s="74"/>
      <c r="E33" s="74"/>
      <c r="F33" s="74"/>
      <c r="G33" s="12">
        <f>G31+G32</f>
        <v>0</v>
      </c>
    </row>
    <row r="36" spans="1:7" ht="45.75" customHeight="1" x14ac:dyDescent="0.25"/>
    <row r="37" spans="1:7" x14ac:dyDescent="0.25">
      <c r="D37" s="80" t="s">
        <v>21</v>
      </c>
      <c r="E37" s="80"/>
      <c r="F37" s="80"/>
    </row>
    <row r="39" spans="1:7" s="25" customFormat="1" ht="15.75" thickBot="1" x14ac:dyDescent="0.3">
      <c r="A39" s="75" t="s">
        <v>2</v>
      </c>
      <c r="B39" s="75"/>
      <c r="C39" s="75"/>
      <c r="D39" s="75"/>
      <c r="E39" s="75"/>
      <c r="F39" s="75"/>
      <c r="G39" s="75"/>
    </row>
    <row r="40" spans="1:7" s="25" customFormat="1" ht="30" x14ac:dyDescent="0.25">
      <c r="A40" s="28" t="s">
        <v>4</v>
      </c>
      <c r="B40" s="68" t="s">
        <v>16</v>
      </c>
      <c r="C40" s="68"/>
      <c r="D40" s="68"/>
      <c r="E40" s="68"/>
      <c r="F40" s="68"/>
      <c r="G40" s="29" t="s">
        <v>17</v>
      </c>
    </row>
    <row r="41" spans="1:7" s="25" customFormat="1" ht="24.95" customHeight="1" x14ac:dyDescent="0.25">
      <c r="A41" s="30">
        <v>1</v>
      </c>
      <c r="B41" s="76" t="str">
        <f>C10</f>
        <v>ROBOTY PRZYGOTOWAWCZE</v>
      </c>
      <c r="C41" s="76"/>
      <c r="D41" s="76"/>
      <c r="E41" s="76"/>
      <c r="F41" s="76"/>
      <c r="G41" s="31">
        <f>SUM(G11:G14)</f>
        <v>0</v>
      </c>
    </row>
    <row r="42" spans="1:7" s="25" customFormat="1" ht="24.95" customHeight="1" x14ac:dyDescent="0.25">
      <c r="A42" s="32">
        <v>2</v>
      </c>
      <c r="B42" s="77" t="str">
        <f>C15</f>
        <v>ROBOTY ZIEMNE</v>
      </c>
      <c r="C42" s="77"/>
      <c r="D42" s="77"/>
      <c r="E42" s="77"/>
      <c r="F42" s="77"/>
      <c r="G42" s="33">
        <f>SUM(G16:G23)</f>
        <v>0</v>
      </c>
    </row>
    <row r="43" spans="1:7" s="25" customFormat="1" ht="24.95" customHeight="1" x14ac:dyDescent="0.25">
      <c r="A43" s="32">
        <v>3</v>
      </c>
      <c r="B43" s="77" t="str">
        <f>C24</f>
        <v>ROBOTY ODWODNIENIOWE</v>
      </c>
      <c r="C43" s="77"/>
      <c r="D43" s="77"/>
      <c r="E43" s="77"/>
      <c r="F43" s="77"/>
      <c r="G43" s="33">
        <f>G25</f>
        <v>0</v>
      </c>
    </row>
    <row r="44" spans="1:7" s="25" customFormat="1" ht="24.95" customHeight="1" thickBot="1" x14ac:dyDescent="0.3">
      <c r="A44" s="34">
        <v>4</v>
      </c>
      <c r="B44" s="78" t="str">
        <f>C26</f>
        <v>ROBOTY KONSTRUKCYJNE</v>
      </c>
      <c r="C44" s="78"/>
      <c r="D44" s="78"/>
      <c r="E44" s="78"/>
      <c r="F44" s="78"/>
      <c r="G44" s="35">
        <f>SUM(G27:G30)</f>
        <v>0</v>
      </c>
    </row>
    <row r="45" spans="1:7" s="25" customFormat="1" ht="24.95" customHeight="1" x14ac:dyDescent="0.25">
      <c r="A45" s="69" t="s">
        <v>13</v>
      </c>
      <c r="B45" s="70"/>
      <c r="C45" s="70"/>
      <c r="D45" s="70"/>
      <c r="E45" s="70"/>
      <c r="F45" s="70"/>
      <c r="G45" s="27">
        <f>SUM(G41:G44)</f>
        <v>0</v>
      </c>
    </row>
    <row r="46" spans="1:7" s="25" customFormat="1" ht="24.95" customHeight="1" x14ac:dyDescent="0.25">
      <c r="A46" s="71" t="s">
        <v>14</v>
      </c>
      <c r="B46" s="72"/>
      <c r="C46" s="72"/>
      <c r="D46" s="72"/>
      <c r="E46" s="72"/>
      <c r="F46" s="72"/>
      <c r="G46" s="11">
        <f>ROUND(0.23*G45,2)</f>
        <v>0</v>
      </c>
    </row>
    <row r="47" spans="1:7" s="25" customFormat="1" ht="24.95" customHeight="1" thickBot="1" x14ac:dyDescent="0.3">
      <c r="A47" s="73" t="s">
        <v>15</v>
      </c>
      <c r="B47" s="74"/>
      <c r="C47" s="74"/>
      <c r="D47" s="74"/>
      <c r="E47" s="74"/>
      <c r="F47" s="74"/>
      <c r="G47" s="12">
        <f>G45+G46</f>
        <v>0</v>
      </c>
    </row>
    <row r="48" spans="1:7" s="25" customFormat="1" x14ac:dyDescent="0.25">
      <c r="G48" s="26"/>
    </row>
  </sheetData>
  <mergeCells count="26">
    <mergeCell ref="C4:E4"/>
    <mergeCell ref="F3:G3"/>
    <mergeCell ref="A3:B3"/>
    <mergeCell ref="D37:F37"/>
    <mergeCell ref="C15:G15"/>
    <mergeCell ref="C24:G24"/>
    <mergeCell ref="C26:G26"/>
    <mergeCell ref="A31:F31"/>
    <mergeCell ref="A32:F32"/>
    <mergeCell ref="A33:F33"/>
    <mergeCell ref="A45:F45"/>
    <mergeCell ref="A46:F46"/>
    <mergeCell ref="A47:F47"/>
    <mergeCell ref="A5:G5"/>
    <mergeCell ref="A7:A8"/>
    <mergeCell ref="B7:B8"/>
    <mergeCell ref="C7:C8"/>
    <mergeCell ref="D7:D8"/>
    <mergeCell ref="E7:E8"/>
    <mergeCell ref="C10:G10"/>
    <mergeCell ref="B41:F41"/>
    <mergeCell ref="B42:F42"/>
    <mergeCell ref="B43:F43"/>
    <mergeCell ref="B44:F44"/>
    <mergeCell ref="A39:G39"/>
    <mergeCell ref="B40:F40"/>
  </mergeCells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Przedmiar robót</vt:lpstr>
      <vt:lpstr>Kosztorys ofertowy</vt:lpstr>
      <vt:lpstr>'Kosztorys ofertowy'!Obszar_wydruku</vt:lpstr>
      <vt:lpstr>'Przedmiar robót'!Obszar_wydruku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2021-09-15T11:31:45Z</dcterms:modified>
</cp:coreProperties>
</file>